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60" activeTab="1"/>
  </bookViews>
  <sheets>
    <sheet name="实训管理员" sheetId="1" r:id="rId1"/>
    <sheet name="干事" sheetId="2" r:id="rId2"/>
  </sheets>
  <externalReferences>
    <externalReference r:id="rId4"/>
  </externalReferences>
  <definedNames>
    <definedName name="_xlnm._FilterDatabase" localSheetId="1" hidden="1">干事!$A$1:$F$40</definedName>
    <definedName name="_xlnm._FilterDatabase" localSheetId="0" hidden="1">实训管理员!$A$1:$G$20</definedName>
  </definedNames>
  <calcPr calcId="144525"/>
</workbook>
</file>

<file path=xl/sharedStrings.xml><?xml version="1.0" encoding="utf-8"?>
<sst xmlns="http://schemas.openxmlformats.org/spreadsheetml/2006/main" count="158" uniqueCount="92">
  <si>
    <t>序号</t>
  </si>
  <si>
    <t>报名岗位</t>
  </si>
  <si>
    <t>姓名</t>
  </si>
  <si>
    <t>笔试成绩</t>
  </si>
  <si>
    <t>技能考核（实训管理员）</t>
  </si>
  <si>
    <t>面试成绩</t>
  </si>
  <si>
    <t>总成绩</t>
  </si>
  <si>
    <t>备注</t>
  </si>
  <si>
    <t>产教融合中心实训管理员</t>
  </si>
  <si>
    <t>周微</t>
  </si>
  <si>
    <t xml:space="preserve">  </t>
  </si>
  <si>
    <t>唐海</t>
  </si>
  <si>
    <t>欧阳可婧</t>
  </si>
  <si>
    <t>林业学院实训管理员1</t>
  </si>
  <si>
    <t>刘亿</t>
  </si>
  <si>
    <t>陈柳树</t>
  </si>
  <si>
    <t>黄圣杰</t>
  </si>
  <si>
    <t>林业学院实训管理员2</t>
  </si>
  <si>
    <t>胡笑言</t>
  </si>
  <si>
    <t>凌瑶</t>
  </si>
  <si>
    <t>设计学院实训管理员</t>
  </si>
  <si>
    <t>刘娟</t>
  </si>
  <si>
    <t>面试成绩低于75分</t>
  </si>
  <si>
    <t>谢屹</t>
  </si>
  <si>
    <t>张小燕</t>
  </si>
  <si>
    <t>通信学院实训管理员</t>
  </si>
  <si>
    <t>陈欣悦</t>
  </si>
  <si>
    <t>刘殿鑫</t>
  </si>
  <si>
    <t>放弃</t>
  </si>
  <si>
    <t>叶盛</t>
  </si>
  <si>
    <t>现代信息中心实训管理员（技术员）</t>
  </si>
  <si>
    <t>张太阳</t>
  </si>
  <si>
    <t>总成绩低于75分</t>
  </si>
  <si>
    <t>冯兴</t>
  </si>
  <si>
    <t>园林学院实训管理员</t>
  </si>
  <si>
    <t>陈柏臻</t>
  </si>
  <si>
    <t>付银</t>
  </si>
  <si>
    <t>熊雨晨</t>
  </si>
  <si>
    <t>总分</t>
  </si>
  <si>
    <t>党政办档案管理员</t>
  </si>
  <si>
    <t>邹雨香</t>
  </si>
  <si>
    <t>邓丹婷</t>
  </si>
  <si>
    <t>叶方园</t>
  </si>
  <si>
    <t>张琪</t>
  </si>
  <si>
    <t>国际交流中心干事</t>
  </si>
  <si>
    <t>钟康婷</t>
  </si>
  <si>
    <t>彭聿恒</t>
  </si>
  <si>
    <t>后勤保障服务中心干事</t>
  </si>
  <si>
    <t>肖东华</t>
  </si>
  <si>
    <t>彭启良</t>
  </si>
  <si>
    <t>刘素英</t>
  </si>
  <si>
    <t>黄鑫</t>
  </si>
  <si>
    <t>李海霞</t>
  </si>
  <si>
    <t>家具学院干事</t>
  </si>
  <si>
    <t>李健峰</t>
  </si>
  <si>
    <t>肖玉洁</t>
  </si>
  <si>
    <t>李琳</t>
  </si>
  <si>
    <t>蓝贤发</t>
  </si>
  <si>
    <t>教务处干事</t>
  </si>
  <si>
    <t>曾纪毅</t>
  </si>
  <si>
    <t>设计学院干事</t>
  </si>
  <si>
    <t>胡译文</t>
  </si>
  <si>
    <t>孙海</t>
  </si>
  <si>
    <t>曾纪君</t>
  </si>
  <si>
    <t>通讯学院干事</t>
  </si>
  <si>
    <t>吴毓杰</t>
  </si>
  <si>
    <t>刘涛</t>
  </si>
  <si>
    <t>黄子羡</t>
  </si>
  <si>
    <t>图书馆融媒体运营岗</t>
  </si>
  <si>
    <t>魏新越</t>
  </si>
  <si>
    <t>石贤铃</t>
  </si>
  <si>
    <t>图书馆学科馆员1</t>
  </si>
  <si>
    <t>江凤</t>
  </si>
  <si>
    <t>钟楚琪</t>
  </si>
  <si>
    <t xml:space="preserve"> </t>
  </si>
  <si>
    <t>刘静颖</t>
  </si>
  <si>
    <t>图书馆学科馆员2</t>
  </si>
  <si>
    <t>何飞帆</t>
  </si>
  <si>
    <t>蔡汝京</t>
  </si>
  <si>
    <t>鄢慧敏</t>
  </si>
  <si>
    <t>团委干事</t>
  </si>
  <si>
    <t>戴辉森</t>
  </si>
  <si>
    <t>杨文婷</t>
  </si>
  <si>
    <t>刘友翔</t>
  </si>
  <si>
    <t>宣传部干事</t>
  </si>
  <si>
    <t>刘怡云</t>
  </si>
  <si>
    <t>王占玉</t>
  </si>
  <si>
    <t>张姗</t>
  </si>
  <si>
    <t>园林学院干事</t>
  </si>
  <si>
    <t>王明睿</t>
  </si>
  <si>
    <t>谢俊燕</t>
  </si>
  <si>
    <t>王君任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</si>
</sst>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grace214126937\FileStorage\File\2022-11\&#25277;&#31614;&#25490;&#24207;&#21517;&#21333;20221106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经南202"/>
      <sheetName val="经南203"/>
      <sheetName val="经南204"/>
    </sheetNames>
    <sheetDataSet>
      <sheetData sheetId="0"/>
      <sheetData sheetId="1">
        <row r="2">
          <cell r="C2" t="str">
            <v>考生姓名</v>
          </cell>
          <cell r="D2" t="str">
            <v>身份证号</v>
          </cell>
          <cell r="E2" t="str">
            <v>抽签号</v>
          </cell>
          <cell r="F2" t="str">
            <v>电话号码</v>
          </cell>
          <cell r="G2" t="str">
            <v>面试成绩</v>
          </cell>
        </row>
        <row r="3">
          <cell r="C3" t="str">
            <v>曾纪毅</v>
          </cell>
          <cell r="D3" t="str">
            <v>36070219970106102X</v>
          </cell>
          <cell r="E3">
            <v>18</v>
          </cell>
          <cell r="F3">
            <v>18720132405</v>
          </cell>
          <cell r="G3">
            <v>75.99</v>
          </cell>
        </row>
        <row r="4">
          <cell r="C4" t="str">
            <v>刘怡云</v>
          </cell>
          <cell r="D4" t="str">
            <v>360724199409040529</v>
          </cell>
          <cell r="E4">
            <v>1</v>
          </cell>
          <cell r="F4">
            <v>18370479267</v>
          </cell>
          <cell r="G4">
            <v>81.17</v>
          </cell>
        </row>
        <row r="5">
          <cell r="C5" t="str">
            <v>王占玉</v>
          </cell>
          <cell r="D5" t="str">
            <v>372924198807174813</v>
          </cell>
          <cell r="E5">
            <v>15</v>
          </cell>
          <cell r="F5">
            <v>18607079421</v>
          </cell>
          <cell r="G5">
            <v>82.34</v>
          </cell>
        </row>
        <row r="6">
          <cell r="C6" t="str">
            <v>张姗</v>
          </cell>
          <cell r="D6" t="str">
            <v>360702199411300029</v>
          </cell>
          <cell r="E6">
            <v>7</v>
          </cell>
          <cell r="F6">
            <v>18579710090</v>
          </cell>
          <cell r="G6">
            <v>78.92</v>
          </cell>
        </row>
        <row r="7">
          <cell r="C7" t="str">
            <v>王明睿</v>
          </cell>
          <cell r="D7" t="str">
            <v>360702199708181921</v>
          </cell>
          <cell r="E7">
            <v>20</v>
          </cell>
          <cell r="F7">
            <v>18428326848</v>
          </cell>
          <cell r="G7">
            <v>84.64</v>
          </cell>
        </row>
        <row r="8">
          <cell r="C8" t="str">
            <v>王君任</v>
          </cell>
          <cell r="D8" t="str">
            <v>360733199707192754</v>
          </cell>
          <cell r="E8">
            <v>6</v>
          </cell>
          <cell r="F8">
            <v>18216181367</v>
          </cell>
          <cell r="G8">
            <v>28.21</v>
          </cell>
        </row>
        <row r="9">
          <cell r="C9" t="str">
            <v>谢俊燕</v>
          </cell>
          <cell r="D9" t="str">
            <v>360721199306137249</v>
          </cell>
          <cell r="E9">
            <v>5</v>
          </cell>
          <cell r="F9">
            <v>18370893929</v>
          </cell>
          <cell r="G9">
            <v>86.98</v>
          </cell>
        </row>
        <row r="10">
          <cell r="C10" t="str">
            <v>戴辉森</v>
          </cell>
          <cell r="D10" t="str">
            <v>360724199712187515</v>
          </cell>
          <cell r="E10">
            <v>8</v>
          </cell>
          <cell r="F10">
            <v>15697971716</v>
          </cell>
          <cell r="G10">
            <v>89.58</v>
          </cell>
        </row>
        <row r="11">
          <cell r="C11" t="str">
            <v>刘友翔</v>
          </cell>
          <cell r="D11" t="str">
            <v>360702199812240645</v>
          </cell>
          <cell r="E11">
            <v>4</v>
          </cell>
          <cell r="F11">
            <v>13576684242</v>
          </cell>
          <cell r="G11">
            <v>70.44</v>
          </cell>
        </row>
        <row r="12">
          <cell r="C12" t="str">
            <v>杨文婷</v>
          </cell>
          <cell r="D12" t="str">
            <v>360781199903060100</v>
          </cell>
          <cell r="E12">
            <v>16</v>
          </cell>
          <cell r="F12">
            <v>18907976185</v>
          </cell>
          <cell r="G12">
            <v>82.81</v>
          </cell>
        </row>
        <row r="13">
          <cell r="C13" t="str">
            <v>李海霞</v>
          </cell>
          <cell r="D13" t="str">
            <v>360726198812270023</v>
          </cell>
          <cell r="E13">
            <v>3</v>
          </cell>
          <cell r="F13">
            <v>18979779284</v>
          </cell>
          <cell r="G13">
            <v>77.96</v>
          </cell>
        </row>
        <row r="14">
          <cell r="C14" t="str">
            <v>黄鑫</v>
          </cell>
          <cell r="D14" t="str">
            <v>360702199510120058</v>
          </cell>
          <cell r="E14">
            <v>19</v>
          </cell>
          <cell r="F14">
            <v>13307078209</v>
          </cell>
          <cell r="G14">
            <v>82</v>
          </cell>
        </row>
        <row r="15">
          <cell r="C15" t="str">
            <v>刘素英</v>
          </cell>
          <cell r="D15" t="str">
            <v>360733198909192328</v>
          </cell>
          <cell r="E15">
            <v>10</v>
          </cell>
          <cell r="F15">
            <v>13667069355</v>
          </cell>
          <cell r="G15">
            <v>84.43</v>
          </cell>
        </row>
        <row r="16">
          <cell r="C16" t="str">
            <v>彭启良</v>
          </cell>
          <cell r="D16" t="str">
            <v>362201198909245219</v>
          </cell>
          <cell r="E16">
            <v>12</v>
          </cell>
          <cell r="F16">
            <v>18046676468</v>
          </cell>
          <cell r="G16">
            <v>84.45</v>
          </cell>
        </row>
        <row r="17">
          <cell r="C17" t="str">
            <v>肖东华</v>
          </cell>
          <cell r="D17" t="str">
            <v>36072419910515552X</v>
          </cell>
          <cell r="E17">
            <v>2</v>
          </cell>
          <cell r="F17">
            <v>18070589866</v>
          </cell>
          <cell r="G17">
            <v>85.07</v>
          </cell>
        </row>
        <row r="18">
          <cell r="C18" t="str">
            <v>胡译文</v>
          </cell>
          <cell r="D18" t="str">
            <v>360702199206071925</v>
          </cell>
          <cell r="E18">
            <v>9</v>
          </cell>
          <cell r="F18">
            <v>19970856767</v>
          </cell>
          <cell r="G18">
            <v>83.79</v>
          </cell>
        </row>
        <row r="19">
          <cell r="C19" t="str">
            <v>孙海</v>
          </cell>
          <cell r="D19" t="str">
            <v>360726199405132613</v>
          </cell>
          <cell r="E19">
            <v>14</v>
          </cell>
          <cell r="F19">
            <v>18370478377</v>
          </cell>
          <cell r="G19">
            <v>83.32</v>
          </cell>
        </row>
        <row r="20">
          <cell r="C20" t="str">
            <v>曾纪君</v>
          </cell>
          <cell r="D20" t="str">
            <v>360733199610252722</v>
          </cell>
          <cell r="E20">
            <v>17</v>
          </cell>
          <cell r="F20">
            <v>17870134830</v>
          </cell>
          <cell r="G20">
            <v>83.13</v>
          </cell>
        </row>
        <row r="21">
          <cell r="C21" t="str">
            <v>钟康婷</v>
          </cell>
          <cell r="D21" t="str">
            <v>360781199612072021</v>
          </cell>
          <cell r="E21">
            <v>13</v>
          </cell>
          <cell r="F21">
            <v>15083911716</v>
          </cell>
          <cell r="G21">
            <v>86.84</v>
          </cell>
        </row>
        <row r="22">
          <cell r="C22" t="str">
            <v>彭聿恒</v>
          </cell>
          <cell r="D22" t="str">
            <v>360702199608160074</v>
          </cell>
          <cell r="E22">
            <v>11</v>
          </cell>
          <cell r="F22">
            <v>18898603768</v>
          </cell>
          <cell r="G22">
            <v>75.77</v>
          </cell>
        </row>
      </sheetData>
      <sheetData sheetId="2">
        <row r="2">
          <cell r="C2" t="str">
            <v>考生姓名</v>
          </cell>
          <cell r="D2" t="str">
            <v>身份证号</v>
          </cell>
          <cell r="E2" t="str">
            <v>抽签号</v>
          </cell>
          <cell r="F2" t="str">
            <v>面试成绩</v>
          </cell>
        </row>
        <row r="3">
          <cell r="C3" t="str">
            <v>刘涛</v>
          </cell>
          <cell r="D3" t="str">
            <v>360781199407292914</v>
          </cell>
          <cell r="E3">
            <v>16</v>
          </cell>
          <cell r="F3">
            <v>81.94</v>
          </cell>
        </row>
        <row r="4">
          <cell r="C4" t="str">
            <v>黄子羡</v>
          </cell>
          <cell r="D4" t="str">
            <v>360724199904070020</v>
          </cell>
          <cell r="E4">
            <v>1</v>
          </cell>
          <cell r="F4">
            <v>82.45</v>
          </cell>
        </row>
        <row r="5">
          <cell r="C5" t="str">
            <v>吴毓杰</v>
          </cell>
          <cell r="D5" t="str">
            <v>36252819971013001X</v>
          </cell>
          <cell r="E5">
            <v>9</v>
          </cell>
          <cell r="F5">
            <v>82.68</v>
          </cell>
        </row>
        <row r="6">
          <cell r="C6" t="str">
            <v>李健峰</v>
          </cell>
          <cell r="D6" t="str">
            <v>150304199409222019</v>
          </cell>
          <cell r="E6">
            <v>18</v>
          </cell>
          <cell r="F6">
            <v>88.25</v>
          </cell>
        </row>
        <row r="7">
          <cell r="C7" t="str">
            <v>肖玉洁</v>
          </cell>
          <cell r="D7" t="str">
            <v>360731199508250023</v>
          </cell>
          <cell r="E7">
            <v>12</v>
          </cell>
          <cell r="F7">
            <v>85.48</v>
          </cell>
        </row>
        <row r="8">
          <cell r="C8" t="str">
            <v>李琳</v>
          </cell>
          <cell r="D8" t="str">
            <v>360782199711153026</v>
          </cell>
          <cell r="E8">
            <v>10</v>
          </cell>
          <cell r="F8">
            <v>77.76</v>
          </cell>
        </row>
        <row r="9">
          <cell r="C9" t="str">
            <v>蓝贤发</v>
          </cell>
          <cell r="D9" t="str">
            <v>36078219970417171X</v>
          </cell>
          <cell r="E9" t="str">
            <v>放弃</v>
          </cell>
        </row>
        <row r="10">
          <cell r="C10" t="str">
            <v>魏新越</v>
          </cell>
          <cell r="D10" t="str">
            <v>620102199405305326</v>
          </cell>
          <cell r="E10">
            <v>3</v>
          </cell>
          <cell r="F10">
            <v>87.72</v>
          </cell>
        </row>
        <row r="11">
          <cell r="C11" t="str">
            <v>石贤铃</v>
          </cell>
          <cell r="D11" t="str">
            <v>360702199602092517</v>
          </cell>
          <cell r="E11">
            <v>15</v>
          </cell>
          <cell r="F11">
            <v>79.24</v>
          </cell>
        </row>
        <row r="12">
          <cell r="C12" t="str">
            <v>江凤</v>
          </cell>
          <cell r="D12" t="str">
            <v>360735198802090324</v>
          </cell>
          <cell r="E12">
            <v>11</v>
          </cell>
          <cell r="F12">
            <v>81.71</v>
          </cell>
        </row>
        <row r="13">
          <cell r="C13" t="str">
            <v>钟楚琪</v>
          </cell>
          <cell r="D13" t="str">
            <v>360781199808090045</v>
          </cell>
          <cell r="E13">
            <v>13</v>
          </cell>
          <cell r="F13">
            <v>82.77</v>
          </cell>
        </row>
        <row r="14">
          <cell r="C14" t="str">
            <v>刘静颖</v>
          </cell>
          <cell r="D14" t="str">
            <v>360102199708216327</v>
          </cell>
          <cell r="E14">
            <v>2</v>
          </cell>
          <cell r="F14">
            <v>80.81</v>
          </cell>
        </row>
        <row r="15">
          <cell r="C15" t="str">
            <v>何飞帆</v>
          </cell>
          <cell r="D15" t="str">
            <v>360702199608300620</v>
          </cell>
          <cell r="E15">
            <v>7</v>
          </cell>
          <cell r="F15">
            <v>83.42</v>
          </cell>
        </row>
        <row r="16">
          <cell r="C16" t="str">
            <v>鄢慧敏</v>
          </cell>
          <cell r="D16" t="str">
            <v>36073019990411502X</v>
          </cell>
          <cell r="E16">
            <v>8</v>
          </cell>
          <cell r="F16">
            <v>80.65</v>
          </cell>
        </row>
        <row r="17">
          <cell r="C17" t="str">
            <v>蔡汝京</v>
          </cell>
          <cell r="D17" t="str">
            <v>36070220000621064X</v>
          </cell>
          <cell r="E17">
            <v>17</v>
          </cell>
          <cell r="F17">
            <v>81.69</v>
          </cell>
        </row>
        <row r="18">
          <cell r="C18" t="str">
            <v>邓丹婷</v>
          </cell>
          <cell r="D18" t="str">
            <v>360721199604216025</v>
          </cell>
          <cell r="E18">
            <v>6</v>
          </cell>
          <cell r="F18">
            <v>82.01</v>
          </cell>
        </row>
        <row r="19">
          <cell r="C19" t="str">
            <v>邹雨香</v>
          </cell>
          <cell r="D19" t="str">
            <v>360725199707010025</v>
          </cell>
          <cell r="E19">
            <v>5</v>
          </cell>
          <cell r="F19">
            <v>86.85</v>
          </cell>
        </row>
        <row r="20">
          <cell r="C20" t="str">
            <v>叶方园</v>
          </cell>
          <cell r="D20" t="str">
            <v>362427199709040023</v>
          </cell>
          <cell r="E20">
            <v>14</v>
          </cell>
          <cell r="F20">
            <v>84.39</v>
          </cell>
        </row>
        <row r="21">
          <cell r="C21" t="str">
            <v>张琪</v>
          </cell>
          <cell r="D21" t="str">
            <v>362428199403105724</v>
          </cell>
          <cell r="E21">
            <v>4</v>
          </cell>
          <cell r="F21">
            <v>80.23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6" workbookViewId="0">
      <selection activeCell="A2" sqref="A2:A20"/>
    </sheetView>
  </sheetViews>
  <sheetFormatPr defaultColWidth="9" defaultRowHeight="14" outlineLevelCol="7"/>
  <cols>
    <col min="1" max="1" width="5.63636363636364" style="2" customWidth="1"/>
    <col min="2" max="2" width="33" style="2" customWidth="1"/>
    <col min="3" max="3" width="8.72727272727273" style="3"/>
    <col min="4" max="4" width="9.63636363636364" style="3" customWidth="1"/>
    <col min="5" max="5" width="13.9090909090909" style="3" customWidth="1"/>
    <col min="6" max="6" width="15.1818181818182" style="3" customWidth="1"/>
    <col min="7" max="7" width="12.8181818181818" style="3" customWidth="1"/>
    <col min="8" max="8" width="27.4545454545455" style="3" customWidth="1"/>
    <col min="9" max="16384" width="8.72727272727273" style="2"/>
  </cols>
  <sheetData>
    <row r="1" s="1" customFormat="1" ht="3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8" t="s">
        <v>4</v>
      </c>
      <c r="F1" s="4" t="s">
        <v>5</v>
      </c>
      <c r="G1" s="4" t="s">
        <v>6</v>
      </c>
      <c r="H1" s="1" t="s">
        <v>7</v>
      </c>
    </row>
    <row r="2" spans="1:8">
      <c r="A2" s="5">
        <v>1</v>
      </c>
      <c r="B2" s="6" t="s">
        <v>8</v>
      </c>
      <c r="C2" s="5" t="s">
        <v>9</v>
      </c>
      <c r="D2" s="5">
        <v>45</v>
      </c>
      <c r="E2" s="5">
        <v>88.8</v>
      </c>
      <c r="F2" s="5">
        <v>81.47</v>
      </c>
      <c r="G2" s="5">
        <f>D2*20%+E2*20%+F2*60%</f>
        <v>75.642</v>
      </c>
      <c r="H2" s="5" t="s">
        <v>10</v>
      </c>
    </row>
    <row r="3" spans="1:8">
      <c r="A3" s="5">
        <v>2</v>
      </c>
      <c r="B3" s="6" t="s">
        <v>8</v>
      </c>
      <c r="C3" s="5" t="s">
        <v>11</v>
      </c>
      <c r="D3" s="5">
        <v>74</v>
      </c>
      <c r="E3" s="5">
        <v>40.4</v>
      </c>
      <c r="F3" s="5">
        <v>77.93</v>
      </c>
      <c r="G3" s="5">
        <f t="shared" ref="G3:G20" si="0">D3*20%+E3*20%+F3*60%</f>
        <v>69.638</v>
      </c>
      <c r="H3" s="5"/>
    </row>
    <row r="4" spans="1:8">
      <c r="A4" s="5">
        <v>3</v>
      </c>
      <c r="B4" s="6" t="s">
        <v>8</v>
      </c>
      <c r="C4" s="5" t="s">
        <v>12</v>
      </c>
      <c r="D4" s="5">
        <v>66</v>
      </c>
      <c r="E4" s="5">
        <v>21</v>
      </c>
      <c r="F4" s="5">
        <v>77.98</v>
      </c>
      <c r="G4" s="5">
        <f t="shared" si="0"/>
        <v>64.188</v>
      </c>
      <c r="H4" s="5"/>
    </row>
    <row r="5" spans="1:8">
      <c r="A5" s="5">
        <v>4</v>
      </c>
      <c r="B5" s="6" t="s">
        <v>13</v>
      </c>
      <c r="C5" s="5" t="s">
        <v>14</v>
      </c>
      <c r="D5" s="5">
        <v>67</v>
      </c>
      <c r="E5" s="5">
        <v>81.46</v>
      </c>
      <c r="F5" s="5">
        <v>83.62</v>
      </c>
      <c r="G5" s="5">
        <f t="shared" si="0"/>
        <v>79.864</v>
      </c>
      <c r="H5" s="5" t="s">
        <v>10</v>
      </c>
    </row>
    <row r="6" spans="1:8">
      <c r="A6" s="5">
        <v>5</v>
      </c>
      <c r="B6" s="6" t="s">
        <v>13</v>
      </c>
      <c r="C6" s="5" t="s">
        <v>15</v>
      </c>
      <c r="D6" s="5">
        <v>61</v>
      </c>
      <c r="E6" s="5">
        <v>87.32</v>
      </c>
      <c r="F6" s="5">
        <v>82.54</v>
      </c>
      <c r="G6" s="5">
        <f t="shared" si="0"/>
        <v>79.188</v>
      </c>
      <c r="H6" s="5"/>
    </row>
    <row r="7" spans="1:8">
      <c r="A7" s="5">
        <v>6</v>
      </c>
      <c r="B7" s="6" t="s">
        <v>13</v>
      </c>
      <c r="C7" s="5" t="s">
        <v>16</v>
      </c>
      <c r="D7" s="5">
        <v>66</v>
      </c>
      <c r="E7" s="5">
        <v>76.8</v>
      </c>
      <c r="F7" s="5">
        <v>74.96</v>
      </c>
      <c r="G7" s="5">
        <f t="shared" si="0"/>
        <v>73.536</v>
      </c>
      <c r="H7" s="5"/>
    </row>
    <row r="8" spans="1:8">
      <c r="A8" s="5">
        <v>7</v>
      </c>
      <c r="B8" s="6" t="s">
        <v>17</v>
      </c>
      <c r="C8" s="5" t="s">
        <v>18</v>
      </c>
      <c r="D8" s="5">
        <v>68</v>
      </c>
      <c r="E8" s="5">
        <v>83</v>
      </c>
      <c r="F8" s="5">
        <v>80.61</v>
      </c>
      <c r="G8" s="5">
        <f t="shared" si="0"/>
        <v>78.566</v>
      </c>
      <c r="H8" s="5" t="s">
        <v>10</v>
      </c>
    </row>
    <row r="9" spans="1:8">
      <c r="A9" s="5">
        <v>8</v>
      </c>
      <c r="B9" s="6" t="s">
        <v>17</v>
      </c>
      <c r="C9" s="5" t="s">
        <v>19</v>
      </c>
      <c r="D9" s="5">
        <v>56</v>
      </c>
      <c r="E9" s="5">
        <v>79.88</v>
      </c>
      <c r="F9" s="5">
        <v>75.17</v>
      </c>
      <c r="G9" s="5">
        <f t="shared" si="0"/>
        <v>72.278</v>
      </c>
      <c r="H9" s="5"/>
    </row>
    <row r="10" spans="1:8">
      <c r="A10" s="5">
        <v>9</v>
      </c>
      <c r="B10" s="6" t="s">
        <v>20</v>
      </c>
      <c r="C10" s="5" t="s">
        <v>21</v>
      </c>
      <c r="D10" s="5">
        <v>69</v>
      </c>
      <c r="E10" s="5">
        <v>83.4</v>
      </c>
      <c r="F10" s="5">
        <v>74.91</v>
      </c>
      <c r="G10" s="5">
        <f t="shared" si="0"/>
        <v>75.426</v>
      </c>
      <c r="H10" s="5" t="s">
        <v>22</v>
      </c>
    </row>
    <row r="11" spans="1:8">
      <c r="A11" s="5">
        <v>10</v>
      </c>
      <c r="B11" s="6" t="s">
        <v>20</v>
      </c>
      <c r="C11" s="5" t="s">
        <v>23</v>
      </c>
      <c r="D11" s="5">
        <v>59</v>
      </c>
      <c r="E11" s="5">
        <v>93.8</v>
      </c>
      <c r="F11" s="5">
        <v>74.38</v>
      </c>
      <c r="G11" s="5">
        <f t="shared" si="0"/>
        <v>75.188</v>
      </c>
      <c r="H11" s="5" t="s">
        <v>22</v>
      </c>
    </row>
    <row r="12" spans="1:8">
      <c r="A12" s="5">
        <v>11</v>
      </c>
      <c r="B12" s="6" t="s">
        <v>20</v>
      </c>
      <c r="C12" s="5" t="s">
        <v>24</v>
      </c>
      <c r="D12" s="5">
        <v>57</v>
      </c>
      <c r="E12" s="5">
        <v>88.8</v>
      </c>
      <c r="F12" s="5">
        <v>76.4</v>
      </c>
      <c r="G12" s="5">
        <f t="shared" si="0"/>
        <v>75</v>
      </c>
      <c r="H12" s="5" t="s">
        <v>10</v>
      </c>
    </row>
    <row r="13" spans="1:8">
      <c r="A13" s="5">
        <v>12</v>
      </c>
      <c r="B13" s="6" t="s">
        <v>25</v>
      </c>
      <c r="C13" s="5" t="s">
        <v>26</v>
      </c>
      <c r="D13" s="5">
        <v>61</v>
      </c>
      <c r="E13" s="5">
        <v>100</v>
      </c>
      <c r="F13" s="5">
        <v>84.39</v>
      </c>
      <c r="G13" s="5">
        <f t="shared" si="0"/>
        <v>82.834</v>
      </c>
      <c r="H13" s="5" t="s">
        <v>10</v>
      </c>
    </row>
    <row r="14" spans="1:8">
      <c r="A14" s="5">
        <v>13</v>
      </c>
      <c r="B14" s="6" t="s">
        <v>25</v>
      </c>
      <c r="C14" s="5" t="s">
        <v>27</v>
      </c>
      <c r="D14" s="5">
        <v>48</v>
      </c>
      <c r="E14" s="5">
        <v>22.5</v>
      </c>
      <c r="F14" s="5" t="s">
        <v>28</v>
      </c>
      <c r="G14" s="5"/>
      <c r="H14" s="5"/>
    </row>
    <row r="15" spans="1:8">
      <c r="A15" s="5">
        <v>14</v>
      </c>
      <c r="B15" s="6" t="s">
        <v>25</v>
      </c>
      <c r="C15" s="5" t="s">
        <v>29</v>
      </c>
      <c r="D15" s="5">
        <v>43</v>
      </c>
      <c r="E15" s="5">
        <v>19</v>
      </c>
      <c r="F15" s="5" t="s">
        <v>28</v>
      </c>
      <c r="G15" s="5"/>
      <c r="H15" s="5"/>
    </row>
    <row r="16" spans="1:8">
      <c r="A16" s="5">
        <v>15</v>
      </c>
      <c r="B16" s="6" t="s">
        <v>30</v>
      </c>
      <c r="C16" s="5" t="s">
        <v>31</v>
      </c>
      <c r="D16" s="5">
        <v>58</v>
      </c>
      <c r="E16" s="5">
        <v>80</v>
      </c>
      <c r="F16" s="5">
        <v>69.99</v>
      </c>
      <c r="G16" s="5">
        <f t="shared" si="0"/>
        <v>69.594</v>
      </c>
      <c r="H16" s="5" t="s">
        <v>32</v>
      </c>
    </row>
    <row r="17" spans="1:8">
      <c r="A17" s="5">
        <v>16</v>
      </c>
      <c r="B17" s="6" t="s">
        <v>30</v>
      </c>
      <c r="C17" s="5" t="s">
        <v>33</v>
      </c>
      <c r="D17" s="5">
        <v>57</v>
      </c>
      <c r="E17" s="5">
        <v>45.2</v>
      </c>
      <c r="F17" s="5" t="s">
        <v>28</v>
      </c>
      <c r="G17" s="5"/>
      <c r="H17" s="5"/>
    </row>
    <row r="18" spans="1:8">
      <c r="A18" s="5">
        <v>17</v>
      </c>
      <c r="B18" s="6" t="s">
        <v>34</v>
      </c>
      <c r="C18" s="5" t="s">
        <v>35</v>
      </c>
      <c r="D18" s="5">
        <v>69</v>
      </c>
      <c r="E18" s="5">
        <v>91</v>
      </c>
      <c r="F18" s="5">
        <v>86.82</v>
      </c>
      <c r="G18" s="5">
        <f>D18*20%+E18*20%+F18*60%</f>
        <v>84.092</v>
      </c>
      <c r="H18" s="5" t="s">
        <v>10</v>
      </c>
    </row>
    <row r="19" spans="1:8">
      <c r="A19" s="5">
        <v>18</v>
      </c>
      <c r="B19" s="6" t="s">
        <v>34</v>
      </c>
      <c r="C19" s="5" t="s">
        <v>36</v>
      </c>
      <c r="D19" s="5">
        <v>75</v>
      </c>
      <c r="E19" s="5">
        <v>85</v>
      </c>
      <c r="F19" s="5">
        <v>78.78</v>
      </c>
      <c r="G19" s="5">
        <f>D19*20%+E19*20%+F19*60%</f>
        <v>79.268</v>
      </c>
      <c r="H19" s="5"/>
    </row>
    <row r="20" spans="1:8">
      <c r="A20" s="5">
        <v>19</v>
      </c>
      <c r="B20" s="6" t="s">
        <v>34</v>
      </c>
      <c r="C20" s="5" t="s">
        <v>37</v>
      </c>
      <c r="D20" s="5">
        <v>69</v>
      </c>
      <c r="E20" s="5">
        <v>75.6</v>
      </c>
      <c r="F20" s="5">
        <v>78.46</v>
      </c>
      <c r="G20" s="5">
        <f t="shared" si="0"/>
        <v>75.996</v>
      </c>
      <c r="H20" s="5"/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85" zoomScaleNormal="85" workbookViewId="0">
      <pane ySplit="1" topLeftCell="A24" activePane="bottomLeft" state="frozen"/>
      <selection/>
      <selection pane="bottomLeft" activeCell="A2" sqref="A2:A40"/>
    </sheetView>
  </sheetViews>
  <sheetFormatPr defaultColWidth="9" defaultRowHeight="14"/>
  <cols>
    <col min="1" max="1" width="5.45454545454545" style="2" customWidth="1"/>
    <col min="2" max="2" width="21.0909090909091" style="2" customWidth="1"/>
    <col min="3" max="3" width="8.72727272727273" style="2"/>
    <col min="4" max="4" width="12.2727272727273" style="3" customWidth="1"/>
    <col min="5" max="5" width="14.6363636363636" style="3" customWidth="1"/>
    <col min="6" max="6" width="12.9090909090909" style="3" customWidth="1"/>
    <col min="7" max="7" width="21.6363636363636" style="3" customWidth="1"/>
    <col min="8" max="16384" width="8.72727272727273" style="2"/>
  </cols>
  <sheetData>
    <row r="1" s="1" customFormat="1" ht="3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38</v>
      </c>
      <c r="G1" s="4" t="s">
        <v>7</v>
      </c>
    </row>
    <row r="2" spans="1:7">
      <c r="A2" s="5">
        <v>1</v>
      </c>
      <c r="B2" s="6" t="s">
        <v>39</v>
      </c>
      <c r="C2" s="6" t="s">
        <v>40</v>
      </c>
      <c r="D2" s="5">
        <v>72</v>
      </c>
      <c r="E2" s="5">
        <f>VLOOKUP(C2,[1]经南204!$C$1:$F$65536,4,0)</f>
        <v>86.85</v>
      </c>
      <c r="F2" s="5">
        <f>D2*40%+E2*60%</f>
        <v>80.91</v>
      </c>
      <c r="G2" s="5" t="s">
        <v>10</v>
      </c>
    </row>
    <row r="3" spans="1:7">
      <c r="A3" s="5">
        <v>2</v>
      </c>
      <c r="B3" s="6" t="s">
        <v>39</v>
      </c>
      <c r="C3" s="6" t="s">
        <v>41</v>
      </c>
      <c r="D3" s="5">
        <v>73</v>
      </c>
      <c r="E3" s="5">
        <f>VLOOKUP(C3,[1]经南204!$C$1:$F$65536,4,0)</f>
        <v>82.01</v>
      </c>
      <c r="F3" s="5">
        <f>D3*40%+E3*60%</f>
        <v>78.406</v>
      </c>
      <c r="G3" s="5"/>
    </row>
    <row r="4" spans="1:7">
      <c r="A4" s="5">
        <v>3</v>
      </c>
      <c r="B4" s="6" t="s">
        <v>39</v>
      </c>
      <c r="C4" s="6" t="s">
        <v>42</v>
      </c>
      <c r="D4" s="5">
        <v>69</v>
      </c>
      <c r="E4" s="5">
        <f>VLOOKUP(C4,[1]经南204!$C$1:$F$65536,4,0)</f>
        <v>84.39</v>
      </c>
      <c r="F4" s="5">
        <f t="shared" ref="F3:F40" si="0">D4*40%+E4*60%</f>
        <v>78.234</v>
      </c>
      <c r="G4" s="5"/>
    </row>
    <row r="5" spans="1:7">
      <c r="A5" s="5">
        <v>4</v>
      </c>
      <c r="B5" s="6" t="s">
        <v>39</v>
      </c>
      <c r="C5" s="6" t="s">
        <v>43</v>
      </c>
      <c r="D5" s="5">
        <v>69</v>
      </c>
      <c r="E5" s="5">
        <f>VLOOKUP(C5,[1]经南204!$C$1:$F$65536,4,0)</f>
        <v>80.23</v>
      </c>
      <c r="F5" s="5">
        <f t="shared" si="0"/>
        <v>75.738</v>
      </c>
      <c r="G5" s="5"/>
    </row>
    <row r="6" spans="1:7">
      <c r="A6" s="5">
        <v>5</v>
      </c>
      <c r="B6" s="6" t="s">
        <v>44</v>
      </c>
      <c r="C6" s="6" t="s">
        <v>45</v>
      </c>
      <c r="D6" s="5">
        <v>80</v>
      </c>
      <c r="E6" s="5">
        <f>VLOOKUP(C6,[1]经南203!$C$1:$G$65536,5,0)</f>
        <v>86.84</v>
      </c>
      <c r="F6" s="5">
        <f t="shared" si="0"/>
        <v>84.104</v>
      </c>
      <c r="G6" s="5" t="s">
        <v>10</v>
      </c>
    </row>
    <row r="7" spans="1:7">
      <c r="A7" s="5">
        <v>6</v>
      </c>
      <c r="B7" s="6" t="s">
        <v>44</v>
      </c>
      <c r="C7" s="6" t="s">
        <v>46</v>
      </c>
      <c r="D7" s="5">
        <v>63</v>
      </c>
      <c r="E7" s="5">
        <f>VLOOKUP(C7,[1]经南203!$C$1:$G$65536,5,0)</f>
        <v>75.77</v>
      </c>
      <c r="F7" s="5">
        <f t="shared" si="0"/>
        <v>70.662</v>
      </c>
      <c r="G7" s="5"/>
    </row>
    <row r="8" spans="1:7">
      <c r="A8" s="5">
        <v>7</v>
      </c>
      <c r="B8" s="6" t="s">
        <v>47</v>
      </c>
      <c r="C8" s="6" t="s">
        <v>48</v>
      </c>
      <c r="D8" s="5">
        <v>78</v>
      </c>
      <c r="E8" s="5">
        <f>VLOOKUP(C8,[1]经南203!$C$1:$G$65536,5,0)</f>
        <v>85.07</v>
      </c>
      <c r="F8" s="5">
        <f t="shared" si="0"/>
        <v>82.242</v>
      </c>
      <c r="G8" s="5" t="s">
        <v>10</v>
      </c>
    </row>
    <row r="9" spans="1:7">
      <c r="A9" s="5">
        <v>8</v>
      </c>
      <c r="B9" s="6" t="s">
        <v>47</v>
      </c>
      <c r="C9" s="6" t="s">
        <v>49</v>
      </c>
      <c r="D9" s="5">
        <v>78</v>
      </c>
      <c r="E9" s="5">
        <f>VLOOKUP(C9,[1]经南203!$C$1:$G$65536,5,0)</f>
        <v>84.45</v>
      </c>
      <c r="F9" s="5">
        <f t="shared" si="0"/>
        <v>81.87</v>
      </c>
      <c r="G9" s="5"/>
    </row>
    <row r="10" spans="1:7">
      <c r="A10" s="5">
        <v>9</v>
      </c>
      <c r="B10" s="6" t="s">
        <v>47</v>
      </c>
      <c r="C10" s="6" t="s">
        <v>50</v>
      </c>
      <c r="D10" s="5">
        <v>78</v>
      </c>
      <c r="E10" s="5">
        <f>VLOOKUP(C10,[1]经南203!$C$1:$G$65536,5,0)</f>
        <v>84.43</v>
      </c>
      <c r="F10" s="5">
        <f t="shared" si="0"/>
        <v>81.858</v>
      </c>
      <c r="G10" s="5"/>
    </row>
    <row r="11" customHeight="1" spans="1:7">
      <c r="A11" s="5">
        <v>10</v>
      </c>
      <c r="B11" s="6" t="s">
        <v>47</v>
      </c>
      <c r="C11" s="6" t="s">
        <v>51</v>
      </c>
      <c r="D11" s="5">
        <v>79</v>
      </c>
      <c r="E11" s="5">
        <f>VLOOKUP(C11,[1]经南203!$C$1:$G$65536,5,0)</f>
        <v>82</v>
      </c>
      <c r="F11" s="5">
        <f t="shared" si="0"/>
        <v>80.8</v>
      </c>
      <c r="G11" s="5"/>
    </row>
    <row r="12" spans="1:7">
      <c r="A12" s="5">
        <v>11</v>
      </c>
      <c r="B12" s="6" t="s">
        <v>47</v>
      </c>
      <c r="C12" s="6" t="s">
        <v>52</v>
      </c>
      <c r="D12" s="5">
        <v>81</v>
      </c>
      <c r="E12" s="5">
        <f>VLOOKUP(C12,[1]经南203!$C$1:$G$65536,5,0)</f>
        <v>77.96</v>
      </c>
      <c r="F12" s="5">
        <f t="shared" si="0"/>
        <v>79.176</v>
      </c>
      <c r="G12" s="5"/>
    </row>
    <row r="13" spans="1:7">
      <c r="A13" s="5">
        <v>12</v>
      </c>
      <c r="B13" s="6" t="s">
        <v>53</v>
      </c>
      <c r="C13" s="6" t="s">
        <v>54</v>
      </c>
      <c r="D13" s="5">
        <v>88</v>
      </c>
      <c r="E13" s="5">
        <f>VLOOKUP(C13,[1]经南204!$C$1:$F$65536,4,0)</f>
        <v>88.25</v>
      </c>
      <c r="F13" s="5">
        <f t="shared" si="0"/>
        <v>88.15</v>
      </c>
      <c r="G13" s="5" t="s">
        <v>10</v>
      </c>
    </row>
    <row r="14" spans="1:7">
      <c r="A14" s="5">
        <v>13</v>
      </c>
      <c r="B14" s="6" t="s">
        <v>53</v>
      </c>
      <c r="C14" s="6" t="s">
        <v>55</v>
      </c>
      <c r="D14" s="5">
        <v>79</v>
      </c>
      <c r="E14" s="5">
        <f>VLOOKUP(C14,[1]经南204!$C$1:$F$65536,4,0)</f>
        <v>85.48</v>
      </c>
      <c r="F14" s="5">
        <f t="shared" si="0"/>
        <v>82.888</v>
      </c>
      <c r="G14" s="5"/>
    </row>
    <row r="15" spans="1:7">
      <c r="A15" s="5">
        <v>14</v>
      </c>
      <c r="B15" s="6" t="s">
        <v>53</v>
      </c>
      <c r="C15" s="6" t="s">
        <v>56</v>
      </c>
      <c r="D15" s="5">
        <v>75</v>
      </c>
      <c r="E15" s="5">
        <f>VLOOKUP(C15,[1]经南204!$C$1:$F$65536,4,0)</f>
        <v>77.76</v>
      </c>
      <c r="F15" s="5">
        <f t="shared" si="0"/>
        <v>76.656</v>
      </c>
      <c r="G15" s="5"/>
    </row>
    <row r="16" spans="1:7">
      <c r="A16" s="5">
        <v>15</v>
      </c>
      <c r="B16" s="6" t="s">
        <v>53</v>
      </c>
      <c r="C16" s="6" t="s">
        <v>57</v>
      </c>
      <c r="D16" s="5">
        <v>75</v>
      </c>
      <c r="E16" s="5" t="s">
        <v>28</v>
      </c>
      <c r="F16" s="5"/>
      <c r="G16" s="5"/>
    </row>
    <row r="17" ht="16" customHeight="1" spans="1:7">
      <c r="A17" s="5">
        <v>16</v>
      </c>
      <c r="B17" s="6" t="s">
        <v>58</v>
      </c>
      <c r="C17" s="6" t="s">
        <v>59</v>
      </c>
      <c r="D17" s="5">
        <v>66</v>
      </c>
      <c r="E17" s="5">
        <f>VLOOKUP(C17,[1]经南203!$C$1:$G$65536,5,0)</f>
        <v>75.99</v>
      </c>
      <c r="F17" s="5">
        <f t="shared" si="0"/>
        <v>71.994</v>
      </c>
      <c r="G17" s="7" t="s">
        <v>32</v>
      </c>
    </row>
    <row r="18" spans="1:7">
      <c r="A18" s="5">
        <v>17</v>
      </c>
      <c r="B18" s="6" t="s">
        <v>60</v>
      </c>
      <c r="C18" s="6" t="s">
        <v>61</v>
      </c>
      <c r="D18" s="5">
        <v>74</v>
      </c>
      <c r="E18" s="5">
        <f>VLOOKUP(C18,[1]经南203!$C$1:$G$65536,5,0)</f>
        <v>83.79</v>
      </c>
      <c r="F18" s="5">
        <f t="shared" si="0"/>
        <v>79.874</v>
      </c>
      <c r="G18" s="5" t="s">
        <v>10</v>
      </c>
    </row>
    <row r="19" spans="1:7">
      <c r="A19" s="5">
        <v>18</v>
      </c>
      <c r="B19" s="6" t="s">
        <v>60</v>
      </c>
      <c r="C19" s="6" t="s">
        <v>62</v>
      </c>
      <c r="D19" s="5">
        <v>71</v>
      </c>
      <c r="E19" s="5">
        <f>VLOOKUP(C19,[1]经南203!$C$1:$G$65536,5,0)</f>
        <v>83.32</v>
      </c>
      <c r="F19" s="5">
        <f t="shared" si="0"/>
        <v>78.392</v>
      </c>
      <c r="G19" s="5"/>
    </row>
    <row r="20" spans="1:7">
      <c r="A20" s="5">
        <v>19</v>
      </c>
      <c r="B20" s="6" t="s">
        <v>60</v>
      </c>
      <c r="C20" s="6" t="s">
        <v>63</v>
      </c>
      <c r="D20" s="5">
        <v>68</v>
      </c>
      <c r="E20" s="5">
        <f>VLOOKUP(C20,[1]经南203!$C$1:$G$65536,5,0)</f>
        <v>83.13</v>
      </c>
      <c r="F20" s="5">
        <f t="shared" si="0"/>
        <v>77.078</v>
      </c>
      <c r="G20" s="5"/>
    </row>
    <row r="21" spans="1:7">
      <c r="A21" s="5">
        <v>20</v>
      </c>
      <c r="B21" s="6" t="s">
        <v>64</v>
      </c>
      <c r="C21" s="6" t="s">
        <v>65</v>
      </c>
      <c r="D21" s="5">
        <v>73</v>
      </c>
      <c r="E21" s="5">
        <f>VLOOKUP(C21,[1]经南204!$C$1:$F$65536,4,0)</f>
        <v>82.68</v>
      </c>
      <c r="F21" s="5">
        <f t="shared" si="0"/>
        <v>78.808</v>
      </c>
      <c r="G21" s="5" t="s">
        <v>10</v>
      </c>
    </row>
    <row r="22" spans="1:7">
      <c r="A22" s="5">
        <v>21</v>
      </c>
      <c r="B22" s="6" t="s">
        <v>64</v>
      </c>
      <c r="C22" s="6" t="s">
        <v>66</v>
      </c>
      <c r="D22" s="5">
        <v>74</v>
      </c>
      <c r="E22" s="5">
        <f>VLOOKUP(C22,[1]经南204!$C$1:$F$65536,4,0)</f>
        <v>81.94</v>
      </c>
      <c r="F22" s="5">
        <f t="shared" si="0"/>
        <v>78.764</v>
      </c>
      <c r="G22" s="5"/>
    </row>
    <row r="23" spans="1:7">
      <c r="A23" s="5">
        <v>22</v>
      </c>
      <c r="B23" s="6" t="s">
        <v>64</v>
      </c>
      <c r="C23" s="6" t="s">
        <v>67</v>
      </c>
      <c r="D23" s="5">
        <v>73</v>
      </c>
      <c r="E23" s="5">
        <f>VLOOKUP(C23,[1]经南204!$C$1:$F$65536,4,0)</f>
        <v>82.45</v>
      </c>
      <c r="F23" s="5">
        <f t="shared" si="0"/>
        <v>78.67</v>
      </c>
      <c r="G23" s="5"/>
    </row>
    <row r="24" spans="1:7">
      <c r="A24" s="5">
        <v>23</v>
      </c>
      <c r="B24" s="6" t="s">
        <v>68</v>
      </c>
      <c r="C24" s="6" t="s">
        <v>69</v>
      </c>
      <c r="D24" s="5">
        <v>66</v>
      </c>
      <c r="E24" s="5">
        <f>VLOOKUP(C24,[1]经南204!$C$1:$F$65536,4,0)</f>
        <v>87.72</v>
      </c>
      <c r="F24" s="5">
        <f t="shared" si="0"/>
        <v>79.032</v>
      </c>
      <c r="G24" s="5" t="s">
        <v>10</v>
      </c>
    </row>
    <row r="25" spans="1:7">
      <c r="A25" s="5">
        <v>24</v>
      </c>
      <c r="B25" s="6" t="s">
        <v>68</v>
      </c>
      <c r="C25" s="6" t="s">
        <v>70</v>
      </c>
      <c r="D25" s="5">
        <v>65</v>
      </c>
      <c r="E25" s="5">
        <f>VLOOKUP(C25,[1]经南204!$C$1:$F$65536,4,0)</f>
        <v>79.24</v>
      </c>
      <c r="F25" s="5">
        <f t="shared" si="0"/>
        <v>73.544</v>
      </c>
      <c r="G25" s="5"/>
    </row>
    <row r="26" spans="1:7">
      <c r="A26" s="5">
        <v>25</v>
      </c>
      <c r="B26" s="6" t="s">
        <v>71</v>
      </c>
      <c r="C26" s="6" t="s">
        <v>72</v>
      </c>
      <c r="D26" s="5">
        <v>89</v>
      </c>
      <c r="E26" s="5">
        <f>VLOOKUP(C26,[1]经南204!$C$1:$F$65536,4,0)</f>
        <v>81.71</v>
      </c>
      <c r="F26" s="5">
        <f t="shared" si="0"/>
        <v>84.626</v>
      </c>
      <c r="G26" s="5" t="s">
        <v>10</v>
      </c>
    </row>
    <row r="27" spans="1:10">
      <c r="A27" s="5">
        <v>26</v>
      </c>
      <c r="B27" s="6" t="s">
        <v>71</v>
      </c>
      <c r="C27" s="6" t="s">
        <v>73</v>
      </c>
      <c r="D27" s="5">
        <v>76</v>
      </c>
      <c r="E27" s="5">
        <f>VLOOKUP(C27,[1]经南204!$C$1:$F$65536,4,0)</f>
        <v>82.77</v>
      </c>
      <c r="F27" s="5">
        <f t="shared" si="0"/>
        <v>80.062</v>
      </c>
      <c r="G27" s="5"/>
      <c r="J27" s="2" t="s">
        <v>74</v>
      </c>
    </row>
    <row r="28" spans="1:7">
      <c r="A28" s="5">
        <v>27</v>
      </c>
      <c r="B28" s="6" t="s">
        <v>71</v>
      </c>
      <c r="C28" s="6" t="s">
        <v>75</v>
      </c>
      <c r="D28" s="5">
        <v>74</v>
      </c>
      <c r="E28" s="5">
        <f>VLOOKUP(C28,[1]经南204!$C$1:$F$65536,4,0)</f>
        <v>80.81</v>
      </c>
      <c r="F28" s="5">
        <f t="shared" si="0"/>
        <v>78.086</v>
      </c>
      <c r="G28" s="5"/>
    </row>
    <row r="29" spans="1:7">
      <c r="A29" s="5">
        <v>28</v>
      </c>
      <c r="B29" s="6" t="s">
        <v>76</v>
      </c>
      <c r="C29" s="6" t="s">
        <v>77</v>
      </c>
      <c r="D29" s="5">
        <v>82</v>
      </c>
      <c r="E29" s="5">
        <f>VLOOKUP(C29,[1]经南204!$C$1:$F$65536,4,0)</f>
        <v>83.42</v>
      </c>
      <c r="F29" s="5">
        <f t="shared" si="0"/>
        <v>82.852</v>
      </c>
      <c r="G29" s="5" t="s">
        <v>10</v>
      </c>
    </row>
    <row r="30" spans="1:7">
      <c r="A30" s="5">
        <v>29</v>
      </c>
      <c r="B30" s="6" t="s">
        <v>76</v>
      </c>
      <c r="C30" s="6" t="s">
        <v>78</v>
      </c>
      <c r="D30" s="5">
        <v>77</v>
      </c>
      <c r="E30" s="5">
        <f>VLOOKUP(C30,[1]经南204!$C$1:$F$65536,4,0)</f>
        <v>81.69</v>
      </c>
      <c r="F30" s="5">
        <f t="shared" si="0"/>
        <v>79.814</v>
      </c>
      <c r="G30" s="5"/>
    </row>
    <row r="31" spans="1:7">
      <c r="A31" s="5">
        <v>30</v>
      </c>
      <c r="B31" s="6" t="s">
        <v>76</v>
      </c>
      <c r="C31" s="6" t="s">
        <v>79</v>
      </c>
      <c r="D31" s="5">
        <v>78</v>
      </c>
      <c r="E31" s="5">
        <f>VLOOKUP(C31,[1]经南204!$C$1:$F$65536,4,0)</f>
        <v>80.65</v>
      </c>
      <c r="F31" s="5">
        <f t="shared" si="0"/>
        <v>79.59</v>
      </c>
      <c r="G31" s="5"/>
    </row>
    <row r="32" spans="1:7">
      <c r="A32" s="5">
        <v>31</v>
      </c>
      <c r="B32" s="6" t="s">
        <v>80</v>
      </c>
      <c r="C32" s="6" t="s">
        <v>81</v>
      </c>
      <c r="D32" s="5">
        <v>87</v>
      </c>
      <c r="E32" s="5">
        <f>VLOOKUP(C32,[1]经南203!$C$1:$G$65536,5,0)</f>
        <v>89.58</v>
      </c>
      <c r="F32" s="5">
        <f t="shared" si="0"/>
        <v>88.548</v>
      </c>
      <c r="G32" s="5" t="s">
        <v>10</v>
      </c>
    </row>
    <row r="33" spans="1:7">
      <c r="A33" s="5">
        <v>32</v>
      </c>
      <c r="B33" s="6" t="s">
        <v>80</v>
      </c>
      <c r="C33" s="6" t="s">
        <v>82</v>
      </c>
      <c r="D33" s="5">
        <v>77</v>
      </c>
      <c r="E33" s="5">
        <f>VLOOKUP(C33,[1]经南203!$C$1:$G$65536,5,0)</f>
        <v>82.81</v>
      </c>
      <c r="F33" s="5">
        <f t="shared" si="0"/>
        <v>80.486</v>
      </c>
      <c r="G33" s="5"/>
    </row>
    <row r="34" spans="1:7">
      <c r="A34" s="5">
        <v>33</v>
      </c>
      <c r="B34" s="6" t="s">
        <v>80</v>
      </c>
      <c r="C34" s="6" t="s">
        <v>83</v>
      </c>
      <c r="D34" s="5">
        <v>79</v>
      </c>
      <c r="E34" s="5">
        <f>VLOOKUP(C34,[1]经南203!$C$1:$G$65536,5,0)</f>
        <v>70.44</v>
      </c>
      <c r="F34" s="5">
        <f t="shared" si="0"/>
        <v>73.864</v>
      </c>
      <c r="G34" s="5"/>
    </row>
    <row r="35" spans="1:7">
      <c r="A35" s="5">
        <v>34</v>
      </c>
      <c r="B35" s="6" t="s">
        <v>84</v>
      </c>
      <c r="C35" s="6" t="s">
        <v>85</v>
      </c>
      <c r="D35" s="5">
        <v>77</v>
      </c>
      <c r="E35" s="5">
        <f>VLOOKUP(C35,[1]经南203!$C$1:$G$65536,5,0)</f>
        <v>81.17</v>
      </c>
      <c r="F35" s="5">
        <f t="shared" si="0"/>
        <v>79.502</v>
      </c>
      <c r="G35" s="5" t="s">
        <v>10</v>
      </c>
    </row>
    <row r="36" spans="1:7">
      <c r="A36" s="5">
        <v>35</v>
      </c>
      <c r="B36" s="6" t="s">
        <v>84</v>
      </c>
      <c r="C36" s="6" t="s">
        <v>86</v>
      </c>
      <c r="D36" s="5">
        <v>68</v>
      </c>
      <c r="E36" s="5">
        <f>VLOOKUP(C36,[1]经南203!$C$1:$G$65536,5,0)</f>
        <v>82.34</v>
      </c>
      <c r="F36" s="5">
        <f t="shared" si="0"/>
        <v>76.604</v>
      </c>
      <c r="G36" s="5"/>
    </row>
    <row r="37" spans="1:7">
      <c r="A37" s="5">
        <v>36</v>
      </c>
      <c r="B37" s="6" t="s">
        <v>84</v>
      </c>
      <c r="C37" s="6" t="s">
        <v>87</v>
      </c>
      <c r="D37" s="5">
        <v>61</v>
      </c>
      <c r="E37" s="5">
        <f>VLOOKUP(C37,[1]经南203!$C$1:$G$65536,5,0)</f>
        <v>78.92</v>
      </c>
      <c r="F37" s="5">
        <f t="shared" si="0"/>
        <v>71.752</v>
      </c>
      <c r="G37" s="5"/>
    </row>
    <row r="38" spans="1:7">
      <c r="A38" s="5">
        <v>37</v>
      </c>
      <c r="B38" s="6" t="s">
        <v>88</v>
      </c>
      <c r="C38" s="6" t="s">
        <v>89</v>
      </c>
      <c r="D38" s="5">
        <v>79</v>
      </c>
      <c r="E38" s="5">
        <f>VLOOKUP(C38,[1]经南203!$C$1:$G$65536,5,0)</f>
        <v>84.64</v>
      </c>
      <c r="F38" s="5">
        <f t="shared" si="0"/>
        <v>82.384</v>
      </c>
      <c r="G38" s="5" t="s">
        <v>10</v>
      </c>
    </row>
    <row r="39" spans="1:7">
      <c r="A39" s="5">
        <v>38</v>
      </c>
      <c r="B39" s="6" t="s">
        <v>88</v>
      </c>
      <c r="C39" s="6" t="s">
        <v>90</v>
      </c>
      <c r="D39" s="5">
        <v>74</v>
      </c>
      <c r="E39" s="5">
        <f>VLOOKUP(C39,[1]经南203!$C$1:$G$65536,5,0)</f>
        <v>86.98</v>
      </c>
      <c r="F39" s="5">
        <f t="shared" si="0"/>
        <v>81.788</v>
      </c>
      <c r="G39" s="5"/>
    </row>
    <row r="40" spans="1:7">
      <c r="A40" s="5">
        <v>39</v>
      </c>
      <c r="B40" s="6" t="s">
        <v>88</v>
      </c>
      <c r="C40" s="6" t="s">
        <v>91</v>
      </c>
      <c r="D40" s="5">
        <v>75</v>
      </c>
      <c r="E40" s="5">
        <f>VLOOKUP(C40,[1]经南203!$C$1:$G$65536,5,0)</f>
        <v>28.21</v>
      </c>
      <c r="F40" s="5">
        <f t="shared" si="0"/>
        <v>46.926</v>
      </c>
      <c r="G40" s="5"/>
    </row>
  </sheetData>
  <autoFilter ref="A1:F40">
    <extLst/>
  </autoFilter>
  <conditionalFormatting sqref="C$1:C$1048576">
    <cfRule type="duplicateValues" dxfId="0" priority="1"/>
  </conditionalFormatting>
  <pageMargins left="0.511805555555556" right="0.236111111111111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实训管理员</vt:lpstr>
      <vt:lpstr>干事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18252</dc:creator>
  <cp:lastModifiedBy>admin</cp:lastModifiedBy>
  <dcterms:created xsi:type="dcterms:W3CDTF">2022-10-28T09:01:00Z</dcterms:created>
  <dcterms:modified xsi:type="dcterms:W3CDTF">2022-11-07T02:34:10Z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E3330970C463419DBBB301A8A953C6E1</vt:lpwstr>
  </property>
  <property fmtid="{D5CDD505-2E9C-101B-9397-08002B2CF9AE}" pid="3" name="KSOProductBuildVer">
    <vt:lpwstr>2052-11.1.0.12598</vt:lpwstr>
  </property>
</Properties>
</file>